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rapp\surfdrive\TU Delft\Data repository\Chapter 4 - Ac-225 chip\case studies\BaLa\"/>
    </mc:Choice>
  </mc:AlternateContent>
  <xr:revisionPtr revIDLastSave="0" documentId="8_{B0B63210-1758-4779-AADA-ED3854D7CB5A}" xr6:coauthVersionLast="47" xr6:coauthVersionMax="47" xr10:uidLastSave="{00000000-0000-0000-0000-000000000000}"/>
  <bookViews>
    <workbookView xWindow="-120" yWindow="-120" windowWidth="29040" windowHeight="15840"/>
  </bookViews>
  <sheets>
    <sheet name="008862" sheetId="1" r:id="rId1"/>
  </sheets>
  <calcPr calcId="0"/>
</workbook>
</file>

<file path=xl/calcChain.xml><?xml version="1.0" encoding="utf-8"?>
<calcChain xmlns="http://schemas.openxmlformats.org/spreadsheetml/2006/main">
  <c r="O16" i="1" l="1"/>
  <c r="O14" i="1"/>
  <c r="Q14" i="1" s="1"/>
  <c r="O12" i="1"/>
  <c r="O10" i="1"/>
  <c r="O8" i="1"/>
  <c r="Q8" i="1" s="1"/>
  <c r="N3" i="1"/>
  <c r="N4" i="1"/>
  <c r="O4" i="1" s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2" i="1"/>
  <c r="P14" i="1" l="1"/>
  <c r="P8" i="1"/>
  <c r="O2" i="1"/>
  <c r="Q2" i="1" s="1"/>
  <c r="O6" i="1"/>
  <c r="P2" i="1" l="1"/>
</calcChain>
</file>

<file path=xl/sharedStrings.xml><?xml version="1.0" encoding="utf-8"?>
<sst xmlns="http://schemas.openxmlformats.org/spreadsheetml/2006/main" count="33" uniqueCount="17">
  <si>
    <t>Protocol</t>
  </si>
  <si>
    <t>ID,Protocol</t>
  </si>
  <si>
    <t>name,Measurement</t>
  </si>
  <si>
    <t>date</t>
  </si>
  <si>
    <t>&amp;</t>
  </si>
  <si>
    <t>time,Completion</t>
  </si>
  <si>
    <t>status,Run</t>
  </si>
  <si>
    <t>ID,Rack,Det,Pos,Time,Sample</t>
  </si>
  <si>
    <t>code,Ba-139</t>
  </si>
  <si>
    <t>Counts,Ba-139</t>
  </si>
  <si>
    <t>CPM,Ba-139</t>
  </si>
  <si>
    <t>%,Ba-139</t>
  </si>
  <si>
    <t>Ba-139</t>
  </si>
  <si>
    <t>minus BG</t>
  </si>
  <si>
    <t>0.1 M HCl</t>
  </si>
  <si>
    <t>0.01 M HCl</t>
  </si>
  <si>
    <t>MQ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</si>
</sst>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9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workbookViewId="0">
      <selection activeCell="R20" sqref="R20"/>
    </sheetView>
  </sheetViews>
  <sheetFormatPr defaultRowHeight="15" x14ac:dyDescent="0.25"/>
  <cols>
    <col min="3" max="3" width="16.140625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9</v>
      </c>
      <c r="L1" t="s">
        <v>10</v>
      </c>
      <c r="M1" t="s">
        <v>11</v>
      </c>
      <c r="N1" t="s">
        <v>13</v>
      </c>
    </row>
    <row r="2" spans="1:18" ht="15.75" x14ac:dyDescent="0.25">
      <c r="A2">
        <v>36</v>
      </c>
      <c r="B2" t="s">
        <v>12</v>
      </c>
      <c r="C2" s="1">
        <v>45439.697754629633</v>
      </c>
      <c r="D2">
        <v>0</v>
      </c>
      <c r="E2">
        <v>8862</v>
      </c>
      <c r="F2">
        <v>1</v>
      </c>
      <c r="G2">
        <v>1</v>
      </c>
      <c r="H2">
        <v>1</v>
      </c>
      <c r="I2">
        <v>120.06</v>
      </c>
      <c r="K2">
        <v>16178.52</v>
      </c>
      <c r="L2">
        <v>8090.85</v>
      </c>
      <c r="M2">
        <v>1.1100000000000001</v>
      </c>
      <c r="N2">
        <f>K2-$K$18</f>
        <v>16155.52</v>
      </c>
      <c r="O2" s="2">
        <f>N2/(N2+N3)*100</f>
        <v>99.894883419528938</v>
      </c>
      <c r="P2" s="2">
        <f>AVERAGE(O2:O6)</f>
        <v>99.897462409606192</v>
      </c>
      <c r="Q2" s="2">
        <f>_xlfn.STDEV.P(O2:O6)</f>
        <v>8.7078576795585581E-3</v>
      </c>
      <c r="R2" s="2" t="s">
        <v>14</v>
      </c>
    </row>
    <row r="3" spans="1:18" ht="15.75" x14ac:dyDescent="0.25">
      <c r="A3">
        <v>36</v>
      </c>
      <c r="B3" t="s">
        <v>12</v>
      </c>
      <c r="C3" s="1">
        <v>45439.699305555558</v>
      </c>
      <c r="D3">
        <v>0</v>
      </c>
      <c r="E3">
        <v>8862</v>
      </c>
      <c r="F3">
        <v>1</v>
      </c>
      <c r="G3">
        <v>1</v>
      </c>
      <c r="H3">
        <v>2</v>
      </c>
      <c r="I3">
        <v>120.03</v>
      </c>
      <c r="K3">
        <v>40</v>
      </c>
      <c r="L3">
        <v>20</v>
      </c>
      <c r="M3">
        <v>22.36</v>
      </c>
      <c r="N3">
        <f t="shared" ref="N3:N17" si="0">K3-$K$18</f>
        <v>17</v>
      </c>
      <c r="O3" s="2"/>
      <c r="P3" s="2"/>
      <c r="Q3" s="2"/>
      <c r="R3" s="2"/>
    </row>
    <row r="4" spans="1:18" ht="15.75" x14ac:dyDescent="0.25">
      <c r="A4">
        <v>36</v>
      </c>
      <c r="B4" t="s">
        <v>12</v>
      </c>
      <c r="C4" s="1">
        <v>45439.700856481482</v>
      </c>
      <c r="D4">
        <v>0</v>
      </c>
      <c r="E4">
        <v>8862</v>
      </c>
      <c r="F4">
        <v>1</v>
      </c>
      <c r="G4">
        <v>1</v>
      </c>
      <c r="H4">
        <v>3</v>
      </c>
      <c r="I4">
        <v>120.05</v>
      </c>
      <c r="K4">
        <v>15371.65</v>
      </c>
      <c r="L4">
        <v>7687.99</v>
      </c>
      <c r="M4">
        <v>1.1399999999999999</v>
      </c>
      <c r="N4">
        <f t="shared" si="0"/>
        <v>15348.65</v>
      </c>
      <c r="O4" s="2">
        <f>N4/(N4+N5)*100</f>
        <v>99.888323492220721</v>
      </c>
      <c r="P4" s="2"/>
      <c r="Q4" s="2"/>
      <c r="R4" s="2"/>
    </row>
    <row r="5" spans="1:18" ht="15.75" x14ac:dyDescent="0.25">
      <c r="A5">
        <v>36</v>
      </c>
      <c r="B5" t="s">
        <v>12</v>
      </c>
      <c r="C5" s="1">
        <v>45439.702407407407</v>
      </c>
      <c r="D5">
        <v>0</v>
      </c>
      <c r="E5">
        <v>8862</v>
      </c>
      <c r="F5">
        <v>1</v>
      </c>
      <c r="G5">
        <v>1</v>
      </c>
      <c r="H5">
        <v>4</v>
      </c>
      <c r="I5">
        <v>120.03</v>
      </c>
      <c r="K5">
        <v>40.159999999999997</v>
      </c>
      <c r="L5">
        <v>20.079999999999998</v>
      </c>
      <c r="M5">
        <v>22.32</v>
      </c>
      <c r="N5">
        <f t="shared" si="0"/>
        <v>17.159999999999997</v>
      </c>
      <c r="O5" s="2"/>
      <c r="P5" s="2"/>
      <c r="Q5" s="2"/>
      <c r="R5" s="2"/>
    </row>
    <row r="6" spans="1:18" ht="15.75" x14ac:dyDescent="0.25">
      <c r="A6">
        <v>36</v>
      </c>
      <c r="B6" t="s">
        <v>12</v>
      </c>
      <c r="C6" s="1">
        <v>45439.703969907408</v>
      </c>
      <c r="D6">
        <v>0</v>
      </c>
      <c r="E6">
        <v>8862</v>
      </c>
      <c r="F6">
        <v>1</v>
      </c>
      <c r="G6">
        <v>1</v>
      </c>
      <c r="H6">
        <v>5</v>
      </c>
      <c r="I6">
        <v>120.04</v>
      </c>
      <c r="K6">
        <v>12761.96</v>
      </c>
      <c r="L6">
        <v>6382.51</v>
      </c>
      <c r="M6">
        <v>1.25</v>
      </c>
      <c r="N6">
        <f t="shared" si="0"/>
        <v>12738.96</v>
      </c>
      <c r="O6" s="2">
        <f>N6/(N6+N7)*100</f>
        <v>99.90918031706893</v>
      </c>
      <c r="P6" s="2"/>
      <c r="Q6" s="2"/>
      <c r="R6" s="2"/>
    </row>
    <row r="7" spans="1:18" ht="15.75" x14ac:dyDescent="0.25">
      <c r="A7">
        <v>36</v>
      </c>
      <c r="B7" t="s">
        <v>12</v>
      </c>
      <c r="C7" s="1">
        <v>45439.705891203703</v>
      </c>
      <c r="D7">
        <v>0</v>
      </c>
      <c r="E7">
        <v>8862</v>
      </c>
      <c r="F7">
        <v>2</v>
      </c>
      <c r="G7">
        <v>1</v>
      </c>
      <c r="H7">
        <v>1</v>
      </c>
      <c r="I7">
        <v>120.05</v>
      </c>
      <c r="K7">
        <v>34.58</v>
      </c>
      <c r="L7">
        <v>17.28</v>
      </c>
      <c r="M7">
        <v>24.05</v>
      </c>
      <c r="N7">
        <f t="shared" si="0"/>
        <v>11.579999999999998</v>
      </c>
      <c r="O7" s="2"/>
      <c r="P7" s="2"/>
      <c r="Q7" s="2"/>
      <c r="R7" s="2"/>
    </row>
    <row r="8" spans="1:18" ht="15.75" x14ac:dyDescent="0.25">
      <c r="A8">
        <v>36</v>
      </c>
      <c r="B8" t="s">
        <v>12</v>
      </c>
      <c r="C8" s="1">
        <v>45439.707442129627</v>
      </c>
      <c r="D8">
        <v>0</v>
      </c>
      <c r="E8">
        <v>8862</v>
      </c>
      <c r="F8">
        <v>2</v>
      </c>
      <c r="G8">
        <v>1</v>
      </c>
      <c r="H8">
        <v>2</v>
      </c>
      <c r="I8">
        <v>120.06</v>
      </c>
      <c r="K8">
        <v>14513.2</v>
      </c>
      <c r="L8">
        <v>7257.47</v>
      </c>
      <c r="M8">
        <v>1.17</v>
      </c>
      <c r="N8">
        <f t="shared" si="0"/>
        <v>14490.2</v>
      </c>
      <c r="O8" s="2">
        <f>N8/(N8+N9)*100</f>
        <v>99.961506038309082</v>
      </c>
      <c r="P8" s="2">
        <f>AVERAGE(O8:O12)</f>
        <v>99.939701099757812</v>
      </c>
      <c r="Q8" s="2">
        <f>_xlfn.STDEV.P(O8:O12)</f>
        <v>2.36755500009798E-2</v>
      </c>
      <c r="R8" s="2" t="s">
        <v>15</v>
      </c>
    </row>
    <row r="9" spans="1:18" ht="15.75" x14ac:dyDescent="0.25">
      <c r="A9">
        <v>36</v>
      </c>
      <c r="B9" t="s">
        <v>12</v>
      </c>
      <c r="C9" s="1">
        <v>45439.708993055552</v>
      </c>
      <c r="D9">
        <v>0</v>
      </c>
      <c r="E9">
        <v>8862</v>
      </c>
      <c r="F9">
        <v>2</v>
      </c>
      <c r="G9">
        <v>1</v>
      </c>
      <c r="H9">
        <v>3</v>
      </c>
      <c r="I9">
        <v>120.03</v>
      </c>
      <c r="K9">
        <v>28.58</v>
      </c>
      <c r="L9">
        <v>14.29</v>
      </c>
      <c r="M9">
        <v>26.46</v>
      </c>
      <c r="N9">
        <f t="shared" si="0"/>
        <v>5.5799999999999983</v>
      </c>
      <c r="O9" s="2"/>
      <c r="P9" s="2"/>
      <c r="Q9" s="2"/>
      <c r="R9" s="2"/>
    </row>
    <row r="10" spans="1:18" ht="15.75" x14ac:dyDescent="0.25">
      <c r="A10">
        <v>36</v>
      </c>
      <c r="B10" t="s">
        <v>12</v>
      </c>
      <c r="C10" s="1">
        <v>45439.710543981484</v>
      </c>
      <c r="D10">
        <v>0</v>
      </c>
      <c r="E10">
        <v>8862</v>
      </c>
      <c r="F10">
        <v>2</v>
      </c>
      <c r="G10">
        <v>1</v>
      </c>
      <c r="H10">
        <v>4</v>
      </c>
      <c r="I10">
        <v>120.05</v>
      </c>
      <c r="K10">
        <v>14244.6</v>
      </c>
      <c r="L10">
        <v>7123.96</v>
      </c>
      <c r="M10">
        <v>1.18</v>
      </c>
      <c r="N10">
        <f t="shared" si="0"/>
        <v>14221.6</v>
      </c>
      <c r="O10" s="2">
        <f>N10/(N10+N11)*100</f>
        <v>99.95080331163993</v>
      </c>
      <c r="P10" s="2"/>
      <c r="Q10" s="2"/>
      <c r="R10" s="2"/>
    </row>
    <row r="11" spans="1:18" ht="15.75" x14ac:dyDescent="0.25">
      <c r="A11">
        <v>36</v>
      </c>
      <c r="B11" t="s">
        <v>12</v>
      </c>
      <c r="C11" s="1">
        <v>45439.712094907409</v>
      </c>
      <c r="D11">
        <v>0</v>
      </c>
      <c r="E11">
        <v>8862</v>
      </c>
      <c r="F11">
        <v>2</v>
      </c>
      <c r="G11">
        <v>1</v>
      </c>
      <c r="H11">
        <v>5</v>
      </c>
      <c r="I11">
        <v>120.05</v>
      </c>
      <c r="K11">
        <v>30</v>
      </c>
      <c r="L11">
        <v>14.99</v>
      </c>
      <c r="M11">
        <v>25.82</v>
      </c>
      <c r="N11">
        <f t="shared" si="0"/>
        <v>7</v>
      </c>
      <c r="O11" s="2"/>
      <c r="P11" s="2"/>
      <c r="Q11" s="2"/>
      <c r="R11" s="2"/>
    </row>
    <row r="12" spans="1:18" ht="15.75" x14ac:dyDescent="0.25">
      <c r="A12">
        <v>36</v>
      </c>
      <c r="B12" t="s">
        <v>12</v>
      </c>
      <c r="C12" s="1">
        <v>45439.713935185187</v>
      </c>
      <c r="D12">
        <v>0</v>
      </c>
      <c r="E12">
        <v>8862</v>
      </c>
      <c r="F12">
        <v>3</v>
      </c>
      <c r="G12">
        <v>1</v>
      </c>
      <c r="H12">
        <v>1</v>
      </c>
      <c r="I12">
        <v>120.03</v>
      </c>
      <c r="K12">
        <v>13485.96</v>
      </c>
      <c r="L12">
        <v>6745.18</v>
      </c>
      <c r="M12">
        <v>1.22</v>
      </c>
      <c r="N12">
        <f t="shared" si="0"/>
        <v>13462.96</v>
      </c>
      <c r="O12" s="2">
        <f>N12/(N12+N13)*100</f>
        <v>99.90679394932441</v>
      </c>
      <c r="P12" s="2"/>
      <c r="Q12" s="2"/>
      <c r="R12" s="2"/>
    </row>
    <row r="13" spans="1:18" ht="15.75" x14ac:dyDescent="0.25">
      <c r="A13">
        <v>36</v>
      </c>
      <c r="B13" t="s">
        <v>12</v>
      </c>
      <c r="C13" s="1">
        <v>45439.715486111112</v>
      </c>
      <c r="D13">
        <v>0</v>
      </c>
      <c r="E13">
        <v>8862</v>
      </c>
      <c r="F13">
        <v>3</v>
      </c>
      <c r="G13">
        <v>1</v>
      </c>
      <c r="H13">
        <v>2</v>
      </c>
      <c r="I13">
        <v>120.05</v>
      </c>
      <c r="K13">
        <v>35.56</v>
      </c>
      <c r="L13">
        <v>17.78</v>
      </c>
      <c r="M13">
        <v>23.72</v>
      </c>
      <c r="N13">
        <f t="shared" si="0"/>
        <v>12.560000000000002</v>
      </c>
      <c r="O13" s="2"/>
      <c r="P13" s="2"/>
      <c r="Q13" s="2"/>
      <c r="R13" s="2"/>
    </row>
    <row r="14" spans="1:18" ht="15.75" x14ac:dyDescent="0.25">
      <c r="A14">
        <v>36</v>
      </c>
      <c r="B14" t="s">
        <v>12</v>
      </c>
      <c r="C14" s="1">
        <v>45439.717037037037</v>
      </c>
      <c r="D14">
        <v>0</v>
      </c>
      <c r="E14">
        <v>8862</v>
      </c>
      <c r="F14">
        <v>3</v>
      </c>
      <c r="G14">
        <v>1</v>
      </c>
      <c r="H14">
        <v>3</v>
      </c>
      <c r="I14">
        <v>120.03</v>
      </c>
      <c r="K14">
        <v>6695.77</v>
      </c>
      <c r="L14">
        <v>3348.07</v>
      </c>
      <c r="M14">
        <v>1.73</v>
      </c>
      <c r="N14">
        <f t="shared" si="0"/>
        <v>6672.77</v>
      </c>
      <c r="O14" s="2">
        <f>N14/(N14+N15)*100</f>
        <v>53.182576427184067</v>
      </c>
      <c r="P14" s="2">
        <f>AVERAGE(O14:O18)</f>
        <v>52.466447211204098</v>
      </c>
      <c r="Q14" s="2">
        <f>_xlfn.STDEV.P(O14:O18)</f>
        <v>0.71612921597996859</v>
      </c>
      <c r="R14" s="2" t="s">
        <v>16</v>
      </c>
    </row>
    <row r="15" spans="1:18" ht="15.75" x14ac:dyDescent="0.25">
      <c r="A15">
        <v>36</v>
      </c>
      <c r="B15" t="s">
        <v>12</v>
      </c>
      <c r="C15" s="1">
        <v>45439.718587962961</v>
      </c>
      <c r="D15">
        <v>0</v>
      </c>
      <c r="E15">
        <v>8862</v>
      </c>
      <c r="F15">
        <v>3</v>
      </c>
      <c r="G15">
        <v>1</v>
      </c>
      <c r="H15">
        <v>4</v>
      </c>
      <c r="I15">
        <v>120.06</v>
      </c>
      <c r="K15">
        <v>5897.14</v>
      </c>
      <c r="L15">
        <v>2947.91</v>
      </c>
      <c r="M15">
        <v>1.84</v>
      </c>
      <c r="N15">
        <f t="shared" si="0"/>
        <v>5874.14</v>
      </c>
      <c r="O15" s="2"/>
      <c r="P15" s="2"/>
      <c r="Q15" s="2"/>
      <c r="R15" s="2"/>
    </row>
    <row r="16" spans="1:18" ht="15.75" x14ac:dyDescent="0.25">
      <c r="A16">
        <v>36</v>
      </c>
      <c r="B16" t="s">
        <v>12</v>
      </c>
      <c r="C16" s="1">
        <v>45439.720138888886</v>
      </c>
      <c r="D16">
        <v>0</v>
      </c>
      <c r="E16">
        <v>8862</v>
      </c>
      <c r="F16">
        <v>3</v>
      </c>
      <c r="G16">
        <v>1</v>
      </c>
      <c r="H16">
        <v>5</v>
      </c>
      <c r="I16">
        <v>120.03</v>
      </c>
      <c r="K16">
        <v>5893.82</v>
      </c>
      <c r="L16">
        <v>2946.99</v>
      </c>
      <c r="M16">
        <v>1.84</v>
      </c>
      <c r="N16">
        <f t="shared" si="0"/>
        <v>5870.82</v>
      </c>
      <c r="O16" s="2">
        <f>N16/(N16+N17)*100</f>
        <v>51.75031799522413</v>
      </c>
      <c r="P16" s="2"/>
      <c r="Q16" s="2"/>
      <c r="R16" s="2"/>
    </row>
    <row r="17" spans="1:18" ht="15.75" x14ac:dyDescent="0.25">
      <c r="A17">
        <v>36</v>
      </c>
      <c r="B17" t="s">
        <v>12</v>
      </c>
      <c r="C17" s="1">
        <v>45439.722048611111</v>
      </c>
      <c r="D17">
        <v>0</v>
      </c>
      <c r="E17">
        <v>8862</v>
      </c>
      <c r="F17">
        <v>4</v>
      </c>
      <c r="G17">
        <v>1</v>
      </c>
      <c r="H17">
        <v>1</v>
      </c>
      <c r="I17">
        <v>120.03</v>
      </c>
      <c r="K17">
        <v>5496.69</v>
      </c>
      <c r="L17">
        <v>2748.4</v>
      </c>
      <c r="M17">
        <v>1.91</v>
      </c>
      <c r="N17">
        <f t="shared" si="0"/>
        <v>5473.69</v>
      </c>
      <c r="O17" s="2"/>
      <c r="P17" s="2"/>
      <c r="Q17" s="2"/>
      <c r="R17" s="2"/>
    </row>
    <row r="18" spans="1:18" ht="15.75" x14ac:dyDescent="0.25">
      <c r="A18">
        <v>36</v>
      </c>
      <c r="B18" t="s">
        <v>12</v>
      </c>
      <c r="C18" s="1">
        <v>45439.723599537036</v>
      </c>
      <c r="D18">
        <v>0</v>
      </c>
      <c r="E18">
        <v>8862</v>
      </c>
      <c r="F18">
        <v>4</v>
      </c>
      <c r="G18">
        <v>1</v>
      </c>
      <c r="H18">
        <v>2</v>
      </c>
      <c r="I18">
        <v>120.06</v>
      </c>
      <c r="K18">
        <v>23</v>
      </c>
      <c r="L18">
        <v>16.5</v>
      </c>
      <c r="M18">
        <v>22.65</v>
      </c>
      <c r="O18" s="2"/>
      <c r="P18" s="2"/>
      <c r="Q18" s="2"/>
      <c r="R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008862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2024-05-29T09:17:47Z</dcterms:created>
  <dcterms:modified xsi:type="dcterms:W3CDTF">2024-05-29T09:17:47Z</dcterms:modified>
</cp:coreProperties>
</file>